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<sst xmlns="http://schemas.openxmlformats.org/spreadsheetml/2006/main" count="55" uniqueCount="44">
  <si>
    <t xml:space="preserve">Звіт про виконання показників реалізації завдань та заходів міської цільової програми "Турбота" на 2016-2018 роки </t>
  </si>
  <si>
    <t>станом на</t>
  </si>
  <si>
    <t>№ п\п</t>
  </si>
  <si>
    <t>Район</t>
  </si>
  <si>
    <t>Інваліди 1 (А)</t>
  </si>
  <si>
    <t>Дитина інв. 1 (А)</t>
  </si>
  <si>
    <t>Дитина під опікою</t>
  </si>
  <si>
    <t>Інваліди 1 гр. Б, 2 групи, непрац.пенс.</t>
  </si>
  <si>
    <t>Загальна кількість пільговиків, яким потрібно встановити лічильники</t>
  </si>
  <si>
    <t>Прийняли участь (подали заявку)</t>
  </si>
  <si>
    <t>Кількість заяв, що розглянуті на комісії:</t>
  </si>
  <si>
    <t>в.ч. позитивні рішення;</t>
  </si>
  <si>
    <t>в.ч. потребують доопрацювання;</t>
  </si>
  <si>
    <t>в.ч. відмови;</t>
  </si>
  <si>
    <t xml:space="preserve">В роботі </t>
  </si>
  <si>
    <t xml:space="preserve">Кількість заяв по яким фактично встановлено лічильники </t>
  </si>
  <si>
    <t xml:space="preserve">Кількість лічильників фактично встановлено </t>
  </si>
  <si>
    <t>в.ч. ХВП</t>
  </si>
  <si>
    <t>в.ч. ГВП</t>
  </si>
  <si>
    <t xml:space="preserve">Кількість заяв по яким планується встановлено лічильників </t>
  </si>
  <si>
    <t>кількість лічильників, погоджено до встановлення</t>
  </si>
  <si>
    <t>Подано на фінансування (відшкодування витрат)</t>
  </si>
  <si>
    <t>в.ч. потребує фінансування</t>
  </si>
  <si>
    <t>в.ч. отримано фінансування</t>
  </si>
  <si>
    <t xml:space="preserve">загальна кількість </t>
  </si>
  <si>
    <t>%</t>
  </si>
  <si>
    <t>загальна кількість</t>
  </si>
  <si>
    <t xml:space="preserve">кількість лічильників </t>
  </si>
  <si>
    <t>сума, грн</t>
  </si>
  <si>
    <t>Голосіївський</t>
  </si>
  <si>
    <t>Дарницький</t>
  </si>
  <si>
    <t>Деснянський</t>
  </si>
  <si>
    <t>Дніпровський</t>
  </si>
  <si>
    <t>Оболонський</t>
  </si>
  <si>
    <t>Печерський</t>
  </si>
  <si>
    <t>Подільський</t>
  </si>
  <si>
    <t>Святошинський</t>
  </si>
  <si>
    <t>83</t>
  </si>
  <si>
    <t>Солом'янський</t>
  </si>
  <si>
    <t>Шевченківський</t>
  </si>
  <si>
    <t>Всього</t>
  </si>
  <si>
    <t xml:space="preserve">Виконання програми станом на </t>
  </si>
  <si>
    <t>Прийняли участь (надали заяву)</t>
  </si>
  <si>
    <t>% виконання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</si>
</sst>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</numFmts>
  <fonts count="14">
    <font>
      <sz val="10"/>
      <name val="Arial Cyr"/>
      <family val="0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u val="single"/>
      <sz val="13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9" fontId="1" fillId="0" borderId="22" xfId="0" applyNumberFormat="1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/>
    </xf>
    <xf numFmtId="9" fontId="1" fillId="0" borderId="23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9" fontId="1" fillId="0" borderId="31" xfId="0" applyNumberFormat="1" applyFont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3" fontId="1" fillId="2" borderId="28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3" fontId="1" fillId="2" borderId="31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9" fontId="1" fillId="0" borderId="34" xfId="0" applyNumberFormat="1" applyFont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/>
    </xf>
    <xf numFmtId="9" fontId="1" fillId="0" borderId="35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9" fontId="6" fillId="0" borderId="41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9" fontId="6" fillId="0" borderId="39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3" fontId="6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9" fontId="6" fillId="0" borderId="1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D26"/>
  <sheetViews>
    <sheetView tabSelected="1" workbookViewId="0" topLeftCell="B1">
      <selection activeCell="A1" sqref="A1:IV16384"/>
    </sheetView>
  </sheetViews>
  <sheetFormatPr defaultColWidth="9.00390625" defaultRowHeight="12.75"/>
  <cols>
    <col min="1" max="1" width="3.00390625" style="1" hidden="1" customWidth="1"/>
    <col min="2" max="2" width="8.00390625" style="1" customWidth="1"/>
    <col min="3" max="3" width="16.25390625" style="1" customWidth="1"/>
    <col min="4" max="7" width="9.125" style="1" hidden="1" customWidth="1"/>
    <col min="8" max="8" width="13.125" style="7" customWidth="1"/>
    <col min="9" max="17" width="9.125" style="1" customWidth="1"/>
    <col min="18" max="18" width="10.125" style="1" customWidth="1"/>
    <col min="19" max="20" width="9.125" style="1" customWidth="1"/>
    <col min="21" max="21" width="10.75390625" style="1" customWidth="1"/>
    <col min="22" max="22" width="11.00390625" style="1" customWidth="1"/>
    <col min="23" max="16384" width="9.125" style="1" customWidth="1"/>
  </cols>
  <sheetData>
    <row r="1" spans="3:29" ht="27" customHeight="1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3:27" ht="27" customHeight="1">
      <c r="C2" s="3"/>
      <c r="D2" s="3"/>
      <c r="E2" s="3"/>
      <c r="F2" s="3"/>
      <c r="G2" s="3"/>
      <c r="H2" s="4" t="s">
        <v>1</v>
      </c>
      <c r="I2" s="4"/>
      <c r="J2" s="4"/>
      <c r="K2" s="4"/>
      <c r="L2" s="4"/>
      <c r="M2" s="4"/>
      <c r="N2" s="4"/>
      <c r="O2" s="4"/>
      <c r="P2" s="4"/>
      <c r="Q2" s="5">
        <v>43017</v>
      </c>
      <c r="R2" s="6"/>
      <c r="S2" s="6"/>
      <c r="T2" s="6"/>
      <c r="U2" s="6"/>
      <c r="V2" s="6"/>
      <c r="W2" s="6"/>
      <c r="X2" s="6"/>
      <c r="Y2" s="6"/>
      <c r="Z2" s="6"/>
      <c r="AA2" s="6"/>
    </row>
    <row r="3" ht="15.75" thickBot="1"/>
    <row r="4" spans="2:30" s="8" customFormat="1" ht="37.5" customHeight="1">
      <c r="B4" s="9" t="s">
        <v>2</v>
      </c>
      <c r="C4" s="10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  <c r="I4" s="14"/>
      <c r="J4" s="15" t="s">
        <v>9</v>
      </c>
      <c r="K4" s="16"/>
      <c r="L4" s="13" t="s">
        <v>10</v>
      </c>
      <c r="M4" s="17" t="s">
        <v>11</v>
      </c>
      <c r="N4" s="17" t="s">
        <v>12</v>
      </c>
      <c r="O4" s="18" t="s">
        <v>13</v>
      </c>
      <c r="P4" s="19" t="s">
        <v>14</v>
      </c>
      <c r="Q4" s="20" t="s">
        <v>15</v>
      </c>
      <c r="R4" s="21" t="s">
        <v>16</v>
      </c>
      <c r="S4" s="17" t="s">
        <v>17</v>
      </c>
      <c r="T4" s="22" t="s">
        <v>18</v>
      </c>
      <c r="U4" s="20" t="s">
        <v>19</v>
      </c>
      <c r="V4" s="21" t="s">
        <v>20</v>
      </c>
      <c r="W4" s="17" t="s">
        <v>17</v>
      </c>
      <c r="X4" s="22" t="s">
        <v>18</v>
      </c>
      <c r="Y4" s="23" t="s">
        <v>21</v>
      </c>
      <c r="Z4" s="24"/>
      <c r="AA4" s="17" t="s">
        <v>22</v>
      </c>
      <c r="AB4" s="17"/>
      <c r="AC4" s="17" t="s">
        <v>23</v>
      </c>
      <c r="AD4" s="18"/>
    </row>
    <row r="5" spans="2:30" s="8" customFormat="1" ht="60.75" customHeight="1" thickBot="1">
      <c r="B5" s="25"/>
      <c r="C5" s="26"/>
      <c r="D5" s="27"/>
      <c r="E5" s="27"/>
      <c r="F5" s="27"/>
      <c r="G5" s="28"/>
      <c r="H5" s="29" t="s">
        <v>24</v>
      </c>
      <c r="I5" s="30" t="s">
        <v>25</v>
      </c>
      <c r="J5" s="31" t="s">
        <v>26</v>
      </c>
      <c r="K5" s="32" t="s">
        <v>25</v>
      </c>
      <c r="L5" s="33"/>
      <c r="M5" s="34"/>
      <c r="N5" s="34"/>
      <c r="O5" s="35"/>
      <c r="P5" s="36"/>
      <c r="Q5" s="37"/>
      <c r="R5" s="38"/>
      <c r="S5" s="34"/>
      <c r="T5" s="39"/>
      <c r="U5" s="37"/>
      <c r="V5" s="38"/>
      <c r="W5" s="34"/>
      <c r="X5" s="39"/>
      <c r="Y5" s="40" t="s">
        <v>27</v>
      </c>
      <c r="Z5" s="41" t="s">
        <v>28</v>
      </c>
      <c r="AA5" s="42" t="s">
        <v>27</v>
      </c>
      <c r="AB5" s="42" t="s">
        <v>28</v>
      </c>
      <c r="AC5" s="42" t="s">
        <v>27</v>
      </c>
      <c r="AD5" s="43" t="s">
        <v>28</v>
      </c>
    </row>
    <row r="6" spans="2:30" ht="15">
      <c r="B6" s="44">
        <v>1</v>
      </c>
      <c r="C6" s="45" t="s">
        <v>29</v>
      </c>
      <c r="D6" s="46">
        <v>124</v>
      </c>
      <c r="E6" s="46">
        <v>70</v>
      </c>
      <c r="F6" s="46">
        <v>67</v>
      </c>
      <c r="G6" s="47">
        <v>64</v>
      </c>
      <c r="H6" s="48">
        <f aca="true" t="shared" si="0" ref="H6:H15">SUM(D6+E6+F6+G6)</f>
        <v>325</v>
      </c>
      <c r="I6" s="49">
        <f>H6/$H$16</f>
        <v>0.11141583818992115</v>
      </c>
      <c r="J6" s="50">
        <v>22</v>
      </c>
      <c r="K6" s="51">
        <f aca="true" t="shared" si="1" ref="K6:K15">J6/$J$16</f>
        <v>0.05</v>
      </c>
      <c r="L6" s="52">
        <f>SUM(M6:O6)</f>
        <v>13</v>
      </c>
      <c r="M6" s="53">
        <v>9</v>
      </c>
      <c r="N6" s="53">
        <v>3</v>
      </c>
      <c r="O6" s="54">
        <v>1</v>
      </c>
      <c r="P6" s="55">
        <v>9</v>
      </c>
      <c r="Q6" s="52">
        <v>4</v>
      </c>
      <c r="R6" s="56">
        <v>10</v>
      </c>
      <c r="S6" s="53">
        <v>5</v>
      </c>
      <c r="T6" s="57">
        <v>5</v>
      </c>
      <c r="U6" s="52">
        <v>5</v>
      </c>
      <c r="V6" s="58">
        <v>12</v>
      </c>
      <c r="W6" s="53">
        <v>6</v>
      </c>
      <c r="X6" s="57">
        <v>6</v>
      </c>
      <c r="Y6" s="48">
        <v>10</v>
      </c>
      <c r="Z6" s="59">
        <v>8525</v>
      </c>
      <c r="AA6" s="53"/>
      <c r="AB6" s="59"/>
      <c r="AC6" s="53">
        <v>10</v>
      </c>
      <c r="AD6" s="60">
        <v>8525</v>
      </c>
    </row>
    <row r="7" spans="2:30" ht="15">
      <c r="B7" s="61">
        <v>2</v>
      </c>
      <c r="C7" s="62" t="s">
        <v>30</v>
      </c>
      <c r="D7" s="63">
        <v>131</v>
      </c>
      <c r="E7" s="63">
        <v>82</v>
      </c>
      <c r="F7" s="63">
        <v>106</v>
      </c>
      <c r="G7" s="64">
        <v>59</v>
      </c>
      <c r="H7" s="65">
        <f t="shared" si="0"/>
        <v>378</v>
      </c>
      <c r="I7" s="66">
        <f aca="true" t="shared" si="2" ref="I7:I15">H7/$H$16</f>
        <v>0.12958519026396983</v>
      </c>
      <c r="J7" s="67">
        <v>13</v>
      </c>
      <c r="K7" s="51">
        <f t="shared" si="1"/>
        <v>0.029545454545454545</v>
      </c>
      <c r="L7" s="68">
        <f aca="true" t="shared" si="3" ref="L7:L15">SUM(M7:O7)</f>
        <v>10</v>
      </c>
      <c r="M7" s="69">
        <v>7</v>
      </c>
      <c r="N7" s="69">
        <v>2</v>
      </c>
      <c r="O7" s="70">
        <v>1</v>
      </c>
      <c r="P7" s="71">
        <v>3</v>
      </c>
      <c r="Q7" s="68">
        <v>1</v>
      </c>
      <c r="R7" s="72">
        <f>SUM(S7:T7)</f>
        <v>2</v>
      </c>
      <c r="S7" s="69">
        <v>1</v>
      </c>
      <c r="T7" s="73">
        <v>1</v>
      </c>
      <c r="U7" s="68">
        <v>6</v>
      </c>
      <c r="V7" s="74">
        <f>SUM(W7:X7)</f>
        <v>14</v>
      </c>
      <c r="W7" s="69">
        <v>7</v>
      </c>
      <c r="X7" s="73">
        <v>7</v>
      </c>
      <c r="Y7" s="65">
        <v>2</v>
      </c>
      <c r="Z7" s="75">
        <v>1704</v>
      </c>
      <c r="AA7" s="69"/>
      <c r="AB7" s="75"/>
      <c r="AC7" s="69">
        <v>2</v>
      </c>
      <c r="AD7" s="76">
        <v>1704</v>
      </c>
    </row>
    <row r="8" spans="2:30" ht="15">
      <c r="B8" s="61">
        <v>3</v>
      </c>
      <c r="C8" s="62" t="s">
        <v>31</v>
      </c>
      <c r="D8" s="63">
        <v>92</v>
      </c>
      <c r="E8" s="63">
        <v>65</v>
      </c>
      <c r="F8" s="63">
        <v>75</v>
      </c>
      <c r="G8" s="64">
        <v>61</v>
      </c>
      <c r="H8" s="65">
        <f t="shared" si="0"/>
        <v>293</v>
      </c>
      <c r="I8" s="66">
        <f t="shared" si="2"/>
        <v>0.10044566335275969</v>
      </c>
      <c r="J8" s="67">
        <v>60</v>
      </c>
      <c r="K8" s="51">
        <f t="shared" si="1"/>
        <v>0.13636363636363635</v>
      </c>
      <c r="L8" s="68">
        <f t="shared" si="3"/>
        <v>54</v>
      </c>
      <c r="M8" s="69">
        <v>42</v>
      </c>
      <c r="N8" s="69">
        <v>3</v>
      </c>
      <c r="O8" s="70">
        <v>9</v>
      </c>
      <c r="P8" s="71">
        <v>6</v>
      </c>
      <c r="Q8" s="68">
        <v>32</v>
      </c>
      <c r="R8" s="72">
        <v>66</v>
      </c>
      <c r="S8" s="69">
        <v>33</v>
      </c>
      <c r="T8" s="73">
        <v>33</v>
      </c>
      <c r="U8" s="77">
        <v>10</v>
      </c>
      <c r="V8" s="74">
        <v>20</v>
      </c>
      <c r="W8" s="69">
        <v>10</v>
      </c>
      <c r="X8" s="73">
        <v>10</v>
      </c>
      <c r="Y8" s="78">
        <v>66</v>
      </c>
      <c r="Z8" s="79">
        <v>56072</v>
      </c>
      <c r="AA8" s="80">
        <v>2</v>
      </c>
      <c r="AB8" s="79">
        <v>1705</v>
      </c>
      <c r="AC8" s="80">
        <v>64</v>
      </c>
      <c r="AD8" s="81">
        <v>54367</v>
      </c>
    </row>
    <row r="9" spans="2:30" ht="15">
      <c r="B9" s="61">
        <v>4</v>
      </c>
      <c r="C9" s="62" t="s">
        <v>32</v>
      </c>
      <c r="D9" s="63">
        <v>129</v>
      </c>
      <c r="E9" s="63">
        <v>35</v>
      </c>
      <c r="F9" s="63">
        <v>76</v>
      </c>
      <c r="G9" s="64">
        <v>115</v>
      </c>
      <c r="H9" s="65">
        <f t="shared" si="0"/>
        <v>355</v>
      </c>
      <c r="I9" s="66">
        <f t="shared" si="2"/>
        <v>0.12170037709976003</v>
      </c>
      <c r="J9" s="67">
        <v>28</v>
      </c>
      <c r="K9" s="51">
        <f t="shared" si="1"/>
        <v>0.06363636363636363</v>
      </c>
      <c r="L9" s="68">
        <f t="shared" si="3"/>
        <v>23</v>
      </c>
      <c r="M9" s="69">
        <v>19</v>
      </c>
      <c r="N9" s="69">
        <v>1</v>
      </c>
      <c r="O9" s="70">
        <v>3</v>
      </c>
      <c r="P9" s="71">
        <v>5</v>
      </c>
      <c r="Q9" s="77">
        <v>9</v>
      </c>
      <c r="R9" s="82">
        <v>18</v>
      </c>
      <c r="S9" s="69">
        <v>9</v>
      </c>
      <c r="T9" s="73">
        <v>9</v>
      </c>
      <c r="U9" s="68">
        <v>10</v>
      </c>
      <c r="V9" s="74">
        <v>22</v>
      </c>
      <c r="W9" s="69">
        <v>11</v>
      </c>
      <c r="X9" s="73">
        <v>11</v>
      </c>
      <c r="Y9" s="65">
        <v>18</v>
      </c>
      <c r="Z9" s="75">
        <v>13610</v>
      </c>
      <c r="AA9" s="69">
        <v>6</v>
      </c>
      <c r="AB9" s="75">
        <v>5115</v>
      </c>
      <c r="AC9" s="69">
        <v>12</v>
      </c>
      <c r="AD9" s="76">
        <v>8495</v>
      </c>
    </row>
    <row r="10" spans="2:30" ht="15">
      <c r="B10" s="61">
        <v>5</v>
      </c>
      <c r="C10" s="62" t="s">
        <v>33</v>
      </c>
      <c r="D10" s="63">
        <v>84</v>
      </c>
      <c r="E10" s="63">
        <v>31</v>
      </c>
      <c r="F10" s="63">
        <v>34</v>
      </c>
      <c r="G10" s="64">
        <v>153</v>
      </c>
      <c r="H10" s="65">
        <f t="shared" si="0"/>
        <v>302</v>
      </c>
      <c r="I10" s="66">
        <f t="shared" si="2"/>
        <v>0.10353102502571135</v>
      </c>
      <c r="J10" s="67">
        <v>26</v>
      </c>
      <c r="K10" s="51">
        <f t="shared" si="1"/>
        <v>0.05909090909090909</v>
      </c>
      <c r="L10" s="68">
        <f>SUM(M10:O10)</f>
        <v>17</v>
      </c>
      <c r="M10" s="69">
        <v>11</v>
      </c>
      <c r="N10" s="69">
        <v>2</v>
      </c>
      <c r="O10" s="70">
        <v>4</v>
      </c>
      <c r="P10" s="71">
        <v>9</v>
      </c>
      <c r="Q10" s="68">
        <v>5</v>
      </c>
      <c r="R10" s="72">
        <v>10</v>
      </c>
      <c r="S10" s="69">
        <v>5</v>
      </c>
      <c r="T10" s="73">
        <v>5</v>
      </c>
      <c r="U10" s="68">
        <v>6</v>
      </c>
      <c r="V10" s="74">
        <v>11</v>
      </c>
      <c r="W10" s="69">
        <v>6</v>
      </c>
      <c r="X10" s="73">
        <v>5</v>
      </c>
      <c r="Y10" s="65">
        <v>10</v>
      </c>
      <c r="Z10" s="75">
        <v>8516</v>
      </c>
      <c r="AA10" s="69"/>
      <c r="AB10" s="75"/>
      <c r="AC10" s="69">
        <v>10</v>
      </c>
      <c r="AD10" s="76">
        <v>8516</v>
      </c>
    </row>
    <row r="11" spans="2:30" ht="15">
      <c r="B11" s="61">
        <v>6</v>
      </c>
      <c r="C11" s="62" t="s">
        <v>34</v>
      </c>
      <c r="D11" s="63">
        <v>89</v>
      </c>
      <c r="E11" s="63">
        <v>35</v>
      </c>
      <c r="F11" s="63">
        <v>36</v>
      </c>
      <c r="G11" s="64">
        <v>8</v>
      </c>
      <c r="H11" s="65">
        <f t="shared" si="0"/>
        <v>168</v>
      </c>
      <c r="I11" s="66">
        <f t="shared" si="2"/>
        <v>0.057593417895097705</v>
      </c>
      <c r="J11" s="67">
        <v>34</v>
      </c>
      <c r="K11" s="51">
        <f t="shared" si="1"/>
        <v>0.07727272727272727</v>
      </c>
      <c r="L11" s="68">
        <f t="shared" si="3"/>
        <v>23</v>
      </c>
      <c r="M11" s="69">
        <v>16</v>
      </c>
      <c r="N11" s="69">
        <v>0</v>
      </c>
      <c r="O11" s="70">
        <v>7</v>
      </c>
      <c r="P11" s="71">
        <v>11</v>
      </c>
      <c r="Q11" s="68">
        <v>5</v>
      </c>
      <c r="R11" s="72">
        <v>10</v>
      </c>
      <c r="S11" s="69">
        <v>5</v>
      </c>
      <c r="T11" s="73">
        <v>5</v>
      </c>
      <c r="U11" s="68">
        <v>11</v>
      </c>
      <c r="V11" s="74">
        <v>24</v>
      </c>
      <c r="W11" s="69">
        <v>12</v>
      </c>
      <c r="X11" s="73">
        <v>12</v>
      </c>
      <c r="Y11" s="65">
        <v>10</v>
      </c>
      <c r="Z11" s="75">
        <v>8503</v>
      </c>
      <c r="AA11" s="69"/>
      <c r="AB11" s="75"/>
      <c r="AC11" s="69">
        <v>10</v>
      </c>
      <c r="AD11" s="76">
        <v>8503</v>
      </c>
    </row>
    <row r="12" spans="2:30" ht="15">
      <c r="B12" s="61">
        <v>7</v>
      </c>
      <c r="C12" s="62" t="s">
        <v>35</v>
      </c>
      <c r="D12" s="63">
        <v>7</v>
      </c>
      <c r="E12" s="63">
        <v>30</v>
      </c>
      <c r="F12" s="63">
        <v>45</v>
      </c>
      <c r="G12" s="64">
        <v>7</v>
      </c>
      <c r="H12" s="65">
        <f t="shared" si="0"/>
        <v>89</v>
      </c>
      <c r="I12" s="66">
        <f t="shared" si="2"/>
        <v>0.03051079876585533</v>
      </c>
      <c r="J12" s="67">
        <v>14</v>
      </c>
      <c r="K12" s="51">
        <f t="shared" si="1"/>
        <v>0.031818181818181815</v>
      </c>
      <c r="L12" s="68">
        <f t="shared" si="3"/>
        <v>14</v>
      </c>
      <c r="M12" s="69">
        <v>11</v>
      </c>
      <c r="N12" s="69">
        <v>2</v>
      </c>
      <c r="O12" s="70">
        <v>1</v>
      </c>
      <c r="P12" s="71">
        <v>0</v>
      </c>
      <c r="Q12" s="68">
        <v>4</v>
      </c>
      <c r="R12" s="72">
        <v>7</v>
      </c>
      <c r="S12" s="69">
        <v>3</v>
      </c>
      <c r="T12" s="73">
        <v>4</v>
      </c>
      <c r="U12" s="68">
        <v>7</v>
      </c>
      <c r="V12" s="74">
        <v>13</v>
      </c>
      <c r="W12" s="69">
        <v>7</v>
      </c>
      <c r="X12" s="73">
        <v>6</v>
      </c>
      <c r="Y12" s="65">
        <v>7</v>
      </c>
      <c r="Z12" s="75">
        <v>5960</v>
      </c>
      <c r="AA12" s="69"/>
      <c r="AB12" s="75"/>
      <c r="AC12" s="69">
        <v>7</v>
      </c>
      <c r="AD12" s="76">
        <v>5960</v>
      </c>
    </row>
    <row r="13" spans="2:30" ht="15">
      <c r="B13" s="61">
        <v>8</v>
      </c>
      <c r="C13" s="62" t="s">
        <v>36</v>
      </c>
      <c r="D13" s="63">
        <v>181</v>
      </c>
      <c r="E13" s="63">
        <v>70</v>
      </c>
      <c r="F13" s="63">
        <v>92</v>
      </c>
      <c r="G13" s="64">
        <v>123</v>
      </c>
      <c r="H13" s="65">
        <f t="shared" si="0"/>
        <v>466</v>
      </c>
      <c r="I13" s="66">
        <f t="shared" si="2"/>
        <v>0.15975317106616388</v>
      </c>
      <c r="J13" s="83" t="s">
        <v>37</v>
      </c>
      <c r="K13" s="51">
        <f t="shared" si="1"/>
        <v>0.18863636363636363</v>
      </c>
      <c r="L13" s="68">
        <f t="shared" si="3"/>
        <v>55</v>
      </c>
      <c r="M13" s="69">
        <v>48</v>
      </c>
      <c r="N13" s="69">
        <v>0</v>
      </c>
      <c r="O13" s="70">
        <v>7</v>
      </c>
      <c r="P13" s="71">
        <v>28</v>
      </c>
      <c r="Q13" s="68">
        <v>12</v>
      </c>
      <c r="R13" s="72">
        <v>22</v>
      </c>
      <c r="S13" s="69">
        <v>11</v>
      </c>
      <c r="T13" s="73">
        <v>11</v>
      </c>
      <c r="U13" s="68">
        <v>36</v>
      </c>
      <c r="V13" s="74">
        <v>71</v>
      </c>
      <c r="W13" s="69">
        <v>36</v>
      </c>
      <c r="X13" s="73">
        <v>35</v>
      </c>
      <c r="Y13" s="65">
        <v>22</v>
      </c>
      <c r="Z13" s="75">
        <v>18755</v>
      </c>
      <c r="AA13" s="69"/>
      <c r="AB13" s="75"/>
      <c r="AC13" s="69">
        <v>22</v>
      </c>
      <c r="AD13" s="76">
        <v>18755</v>
      </c>
    </row>
    <row r="14" spans="2:30" ht="15">
      <c r="B14" s="61">
        <v>9</v>
      </c>
      <c r="C14" s="62" t="s">
        <v>38</v>
      </c>
      <c r="D14" s="63">
        <v>50</v>
      </c>
      <c r="E14" s="63">
        <v>25</v>
      </c>
      <c r="F14" s="63">
        <v>18</v>
      </c>
      <c r="G14" s="64">
        <v>109</v>
      </c>
      <c r="H14" s="65">
        <f t="shared" si="0"/>
        <v>202</v>
      </c>
      <c r="I14" s="66">
        <f t="shared" si="2"/>
        <v>0.06924922865958176</v>
      </c>
      <c r="J14" s="67">
        <v>75</v>
      </c>
      <c r="K14" s="51">
        <f t="shared" si="1"/>
        <v>0.17045454545454544</v>
      </c>
      <c r="L14" s="68">
        <f t="shared" si="3"/>
        <v>49</v>
      </c>
      <c r="M14" s="69">
        <v>46</v>
      </c>
      <c r="N14" s="69">
        <v>2</v>
      </c>
      <c r="O14" s="70">
        <v>1</v>
      </c>
      <c r="P14" s="71">
        <v>26</v>
      </c>
      <c r="Q14" s="68">
        <v>11</v>
      </c>
      <c r="R14" s="72">
        <v>26</v>
      </c>
      <c r="S14" s="69">
        <v>13</v>
      </c>
      <c r="T14" s="73">
        <v>13</v>
      </c>
      <c r="U14" s="68">
        <v>35</v>
      </c>
      <c r="V14" s="74">
        <v>71</v>
      </c>
      <c r="W14" s="69">
        <v>39</v>
      </c>
      <c r="X14" s="73">
        <v>32</v>
      </c>
      <c r="Y14" s="65">
        <v>26</v>
      </c>
      <c r="Z14" s="75">
        <v>22165</v>
      </c>
      <c r="AA14" s="69">
        <v>26</v>
      </c>
      <c r="AB14" s="75">
        <v>22165</v>
      </c>
      <c r="AC14" s="69">
        <v>0</v>
      </c>
      <c r="AD14" s="76"/>
    </row>
    <row r="15" spans="2:30" ht="15.75" thickBot="1">
      <c r="B15" s="84">
        <v>10</v>
      </c>
      <c r="C15" s="85" t="s">
        <v>39</v>
      </c>
      <c r="D15" s="86">
        <v>64</v>
      </c>
      <c r="E15" s="86">
        <v>26</v>
      </c>
      <c r="F15" s="86">
        <v>39</v>
      </c>
      <c r="G15" s="87">
        <v>210</v>
      </c>
      <c r="H15" s="88">
        <f t="shared" si="0"/>
        <v>339</v>
      </c>
      <c r="I15" s="89">
        <f t="shared" si="2"/>
        <v>0.11621528968117929</v>
      </c>
      <c r="J15" s="90">
        <v>85</v>
      </c>
      <c r="K15" s="91">
        <f t="shared" si="1"/>
        <v>0.19318181818181818</v>
      </c>
      <c r="L15" s="92">
        <f t="shared" si="3"/>
        <v>52</v>
      </c>
      <c r="M15" s="93">
        <v>38</v>
      </c>
      <c r="N15" s="93">
        <v>7</v>
      </c>
      <c r="O15" s="94">
        <v>7</v>
      </c>
      <c r="P15" s="95">
        <v>33</v>
      </c>
      <c r="Q15" s="92">
        <v>9</v>
      </c>
      <c r="R15" s="96">
        <v>21</v>
      </c>
      <c r="S15" s="93">
        <v>11</v>
      </c>
      <c r="T15" s="97">
        <v>10</v>
      </c>
      <c r="U15" s="92">
        <v>29</v>
      </c>
      <c r="V15" s="98">
        <v>65</v>
      </c>
      <c r="W15" s="93">
        <v>35</v>
      </c>
      <c r="X15" s="97">
        <v>30</v>
      </c>
      <c r="Y15" s="88">
        <v>21</v>
      </c>
      <c r="Z15" s="99">
        <v>17868</v>
      </c>
      <c r="AA15" s="93"/>
      <c r="AB15" s="99"/>
      <c r="AC15" s="93">
        <v>21</v>
      </c>
      <c r="AD15" s="100">
        <v>17868</v>
      </c>
    </row>
    <row r="16" spans="2:30" ht="15.75" thickBot="1">
      <c r="B16" s="101" t="s">
        <v>40</v>
      </c>
      <c r="C16" s="102"/>
      <c r="D16" s="103">
        <f>SUM(D6+D7+D8+D9+D10+D11+D12+D13+D14+D15)</f>
        <v>951</v>
      </c>
      <c r="E16" s="103">
        <f>SUM(E6+E7+E8+E9+E10+E11+E12+E13+E14+E15)</f>
        <v>469</v>
      </c>
      <c r="F16" s="103">
        <f>SUM(F6+F7+F8+F9+F10+F11+F12+F13+F14+F15)</f>
        <v>588</v>
      </c>
      <c r="G16" s="104">
        <f>SUM(G6+G7+G8+G9+G10+G11+G12+G13+G14+G15)</f>
        <v>909</v>
      </c>
      <c r="H16" s="105">
        <f>SUM(H6:H15)</f>
        <v>2917</v>
      </c>
      <c r="I16" s="106">
        <f>SUM(I6:I15)</f>
        <v>1</v>
      </c>
      <c r="J16" s="107">
        <f>SUM(J6+J7+J8+J9+J10+J11+J12+J13+J14+J15)</f>
        <v>440</v>
      </c>
      <c r="K16" s="108">
        <f aca="true" t="shared" si="4" ref="K16:T16">SUM(K6:K15)</f>
        <v>1</v>
      </c>
      <c r="L16" s="109">
        <f t="shared" si="4"/>
        <v>310</v>
      </c>
      <c r="M16" s="110">
        <f t="shared" si="4"/>
        <v>247</v>
      </c>
      <c r="N16" s="110">
        <f t="shared" si="4"/>
        <v>22</v>
      </c>
      <c r="O16" s="111">
        <f t="shared" si="4"/>
        <v>41</v>
      </c>
      <c r="P16" s="112">
        <f t="shared" si="4"/>
        <v>130</v>
      </c>
      <c r="Q16" s="105">
        <f t="shared" si="4"/>
        <v>92</v>
      </c>
      <c r="R16" s="113">
        <f t="shared" si="4"/>
        <v>192</v>
      </c>
      <c r="S16" s="113">
        <f t="shared" si="4"/>
        <v>96</v>
      </c>
      <c r="T16" s="110">
        <f t="shared" si="4"/>
        <v>96</v>
      </c>
      <c r="U16" s="105">
        <f aca="true" t="shared" si="5" ref="U16:AA16">SUM(U6:U15)</f>
        <v>155</v>
      </c>
      <c r="V16" s="113">
        <f t="shared" si="5"/>
        <v>323</v>
      </c>
      <c r="W16" s="113">
        <f t="shared" si="5"/>
        <v>169</v>
      </c>
      <c r="X16" s="110">
        <f t="shared" si="5"/>
        <v>154</v>
      </c>
      <c r="Y16" s="105">
        <f t="shared" si="5"/>
        <v>192</v>
      </c>
      <c r="Z16" s="114">
        <f t="shared" si="5"/>
        <v>161678</v>
      </c>
      <c r="AA16" s="113">
        <f t="shared" si="5"/>
        <v>34</v>
      </c>
      <c r="AB16" s="114">
        <f>SUM(AB6:AB15)</f>
        <v>28985</v>
      </c>
      <c r="AC16" s="113">
        <f>SUM(AC6:AC15)</f>
        <v>158</v>
      </c>
      <c r="AD16" s="115">
        <f>SUM(AD6:AD15)</f>
        <v>132693</v>
      </c>
    </row>
    <row r="17" ht="15">
      <c r="W17" s="116"/>
    </row>
    <row r="18" ht="15">
      <c r="P18" s="117"/>
    </row>
    <row r="19" spans="3:10" ht="19.5" customHeight="1">
      <c r="C19" s="118" t="s">
        <v>41</v>
      </c>
      <c r="D19" s="118"/>
      <c r="E19" s="118"/>
      <c r="F19" s="118"/>
      <c r="G19" s="118"/>
      <c r="H19" s="118"/>
      <c r="I19" s="118"/>
      <c r="J19" s="118"/>
    </row>
    <row r="20" spans="3:10" ht="17.25" customHeight="1">
      <c r="C20" s="119">
        <f>Q2</f>
        <v>43017</v>
      </c>
      <c r="D20" s="118"/>
      <c r="E20" s="118"/>
      <c r="F20" s="118"/>
      <c r="G20" s="118"/>
      <c r="H20" s="118"/>
      <c r="I20" s="118"/>
      <c r="J20" s="118"/>
    </row>
    <row r="21" ht="15.75" thickBot="1">
      <c r="H21" s="1"/>
    </row>
    <row r="22" spans="3:9" ht="96" customHeight="1">
      <c r="C22" s="120" t="s">
        <v>8</v>
      </c>
      <c r="D22" s="121"/>
      <c r="E22" s="121"/>
      <c r="F22" s="121"/>
      <c r="G22" s="121"/>
      <c r="H22" s="122" t="s">
        <v>42</v>
      </c>
      <c r="I22" s="123" t="s">
        <v>43</v>
      </c>
    </row>
    <row r="23" spans="3:9" ht="31.5" customHeight="1" thickBot="1">
      <c r="C23" s="124">
        <f>H16</f>
        <v>2917</v>
      </c>
      <c r="D23" s="125"/>
      <c r="E23" s="125"/>
      <c r="F23" s="125"/>
      <c r="G23" s="125"/>
      <c r="H23" s="126">
        <f>J16</f>
        <v>440</v>
      </c>
      <c r="I23" s="127">
        <f>H23/C23</f>
        <v>0.15083990401097017</v>
      </c>
    </row>
    <row r="24" ht="15.75" thickBot="1"/>
    <row r="25" spans="3:9" ht="78" customHeight="1">
      <c r="C25" s="120" t="s">
        <v>8</v>
      </c>
      <c r="D25" s="121"/>
      <c r="E25" s="121"/>
      <c r="F25" s="121"/>
      <c r="G25" s="121"/>
      <c r="H25" s="122" t="s">
        <v>15</v>
      </c>
      <c r="I25" s="123" t="s">
        <v>43</v>
      </c>
    </row>
    <row r="26" spans="3:9" ht="15.75" customHeight="1" thickBot="1">
      <c r="C26" s="124">
        <v>2917</v>
      </c>
      <c r="D26" s="125"/>
      <c r="E26" s="125"/>
      <c r="F26" s="125"/>
      <c r="G26" s="125"/>
      <c r="H26" s="128">
        <f>Q16</f>
        <v>92</v>
      </c>
      <c r="I26" s="129">
        <f>H26/C26</f>
        <v>0.03153925265683922</v>
      </c>
    </row>
  </sheetData>
  <mergeCells count="30">
    <mergeCell ref="AC4:AD4"/>
    <mergeCell ref="B16:C16"/>
    <mergeCell ref="C19:J19"/>
    <mergeCell ref="C20:J20"/>
    <mergeCell ref="W4:W5"/>
    <mergeCell ref="X4:X5"/>
    <mergeCell ref="Y4:Z4"/>
    <mergeCell ref="AA4:AB4"/>
    <mergeCell ref="S4:S5"/>
    <mergeCell ref="T4:T5"/>
    <mergeCell ref="U4:U5"/>
    <mergeCell ref="V4:V5"/>
    <mergeCell ref="O4:O5"/>
    <mergeCell ref="P4:P5"/>
    <mergeCell ref="Q4:Q5"/>
    <mergeCell ref="R4:R5"/>
    <mergeCell ref="J4:K4"/>
    <mergeCell ref="L4:L5"/>
    <mergeCell ref="M4:M5"/>
    <mergeCell ref="N4:N5"/>
    <mergeCell ref="C1:AC1"/>
    <mergeCell ref="H2:P2"/>
    <mergeCell ref="Q2:AA2"/>
    <mergeCell ref="B4:B5"/>
    <mergeCell ref="C4:C5"/>
    <mergeCell ref="D4:D5"/>
    <mergeCell ref="E4:E5"/>
    <mergeCell ref="F4:F5"/>
    <mergeCell ref="G4:G5"/>
    <mergeCell ref="H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kregul-O</dc:creator>
  <cp:keywords/>
  <dc:description/>
  <cp:lastModifiedBy>kregul-O</cp:lastModifiedBy>
  <dcterms:created xsi:type="dcterms:W3CDTF">2018-09-20T05:58:04Z</dcterms:created>
  <dcterms:modified xsi:type="dcterms:W3CDTF">2018-09-20T05:58:26Z</dcterms:modified>
  <cp:category/>
  <cp:version/>
  <cp:contentType/>
  <cp:contentStatus/>
</cp:coreProperties>
</file>